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Abenteuer Steuer\Challenges\Finanzplan 2021\Vorlagen final\"/>
    </mc:Choice>
  </mc:AlternateContent>
  <xr:revisionPtr revIDLastSave="0" documentId="13_ncr:1_{3F5B6863-0029-4138-AB31-45FFCA59E05D}" xr6:coauthVersionLast="45" xr6:coauthVersionMax="45" xr10:uidLastSave="{00000000-0000-0000-0000-000000000000}"/>
  <bookViews>
    <workbookView xWindow="-120" yWindow="-120" windowWidth="29040" windowHeight="15840" xr2:uid="{348CD131-53BD-4A3D-9460-E019ABD40422}"/>
  </bookViews>
  <sheets>
    <sheet name="Liquidität" sheetId="1" r:id="rId1"/>
    <sheet name="Einkommensteuer" sheetId="2" r:id="rId2"/>
  </sheets>
  <externalReferences>
    <externalReference r:id="rId3"/>
    <externalReference r:id="rId4"/>
  </externalReferences>
  <definedNames>
    <definedName name="Ausgabe" localSheetId="1">[1]Dropdowns!$D$1:$D$29</definedName>
    <definedName name="Ausgabe">[2]Dropdowns!$D$1:$D$29</definedName>
    <definedName name="Sozialversicherung" localSheetId="1">[1]Dropdowns!$B$8:$B$9</definedName>
    <definedName name="Sozialversicherung">[2]Dropdowns!$B$8:$B$9</definedName>
    <definedName name="Umsatzsteuersätze" localSheetId="1">[1]Dropdowns!$B$12:$B$18</definedName>
    <definedName name="Umsatzsteuersätze">[2]Dropdowns!$B$12:$B$18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E32" i="1" l="1"/>
  <c r="F32" i="1"/>
  <c r="G32" i="1"/>
  <c r="H32" i="1"/>
  <c r="I32" i="1"/>
  <c r="J32" i="1"/>
  <c r="K32" i="1"/>
  <c r="L32" i="1"/>
  <c r="M32" i="1"/>
  <c r="N32" i="1"/>
  <c r="D17" i="1"/>
  <c r="E17" i="1"/>
  <c r="F17" i="1"/>
  <c r="G17" i="1"/>
  <c r="H17" i="1"/>
  <c r="I17" i="1"/>
  <c r="J17" i="1"/>
  <c r="K17" i="1"/>
  <c r="L17" i="1"/>
  <c r="M17" i="1"/>
  <c r="N17" i="1"/>
  <c r="C17" i="1"/>
  <c r="E34" i="2"/>
  <c r="E33" i="2"/>
  <c r="E32" i="2"/>
  <c r="E31" i="2"/>
  <c r="E30" i="2"/>
  <c r="F25" i="2"/>
  <c r="F24" i="2"/>
  <c r="F23" i="2"/>
  <c r="F22" i="2"/>
  <c r="F26" i="2" s="1"/>
  <c r="Q14" i="2"/>
  <c r="H6" i="2"/>
  <c r="H7" i="2" s="1"/>
  <c r="O17" i="1" l="1"/>
  <c r="G28" i="1" l="1"/>
  <c r="G30" i="1" s="1"/>
  <c r="G31" i="1" s="1"/>
  <c r="K28" i="1"/>
  <c r="K30" i="1" s="1"/>
  <c r="K31" i="1" s="1"/>
  <c r="C28" i="1"/>
  <c r="C30" i="1" s="1"/>
  <c r="C31" i="1" s="1"/>
  <c r="C32" i="1" s="1"/>
  <c r="G21" i="1"/>
  <c r="G23" i="1" s="1"/>
  <c r="C21" i="1"/>
  <c r="C23" i="1" s="1"/>
  <c r="O22" i="1"/>
  <c r="O12" i="1"/>
  <c r="O13" i="1"/>
  <c r="O14" i="1"/>
  <c r="O15" i="1"/>
  <c r="D21" i="1"/>
  <c r="D23" i="1" s="1"/>
  <c r="E21" i="1"/>
  <c r="E23" i="1" s="1"/>
  <c r="F28" i="1"/>
  <c r="F30" i="1" s="1"/>
  <c r="F31" i="1" s="1"/>
  <c r="H21" i="1"/>
  <c r="H23" i="1" s="1"/>
  <c r="I21" i="1"/>
  <c r="I23" i="1" s="1"/>
  <c r="J21" i="1"/>
  <c r="J23" i="1" s="1"/>
  <c r="K21" i="1"/>
  <c r="K23" i="1" s="1"/>
  <c r="L21" i="1"/>
  <c r="L23" i="1" s="1"/>
  <c r="M21" i="1"/>
  <c r="M23" i="1" s="1"/>
  <c r="N28" i="1"/>
  <c r="N30" i="1" s="1"/>
  <c r="N31" i="1" s="1"/>
  <c r="N21" i="1" l="1"/>
  <c r="N23" i="1" s="1"/>
  <c r="F21" i="1"/>
  <c r="F23" i="1" s="1"/>
  <c r="J28" i="1"/>
  <c r="J30" i="1" s="1"/>
  <c r="J31" i="1" s="1"/>
  <c r="M28" i="1"/>
  <c r="M30" i="1" s="1"/>
  <c r="M31" i="1" s="1"/>
  <c r="I28" i="1"/>
  <c r="I30" i="1" s="1"/>
  <c r="I31" i="1" s="1"/>
  <c r="E28" i="1"/>
  <c r="E30" i="1" s="1"/>
  <c r="E31" i="1" s="1"/>
  <c r="L28" i="1"/>
  <c r="L30" i="1" s="1"/>
  <c r="L31" i="1" s="1"/>
  <c r="H28" i="1"/>
  <c r="H30" i="1" s="1"/>
  <c r="H31" i="1" s="1"/>
  <c r="D28" i="1"/>
  <c r="D30" i="1" s="1"/>
  <c r="D31" i="1" s="1"/>
  <c r="O21" i="1"/>
  <c r="O23" i="1" s="1"/>
  <c r="O31" i="1" l="1"/>
  <c r="D32" i="1"/>
  <c r="O11" i="1" l="1"/>
  <c r="O30" i="1"/>
  <c r="O29" i="1"/>
  <c r="O16" i="1"/>
  <c r="O28" i="1" l="1"/>
</calcChain>
</file>

<file path=xl/sharedStrings.xml><?xml version="1.0" encoding="utf-8"?>
<sst xmlns="http://schemas.openxmlformats.org/spreadsheetml/2006/main" count="92" uniqueCount="65">
  <si>
    <t>Jän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</si>
  <si>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</si>
  <si>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</si>
  <si>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</si>
  <si>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</si>
  <si>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</si>
  <si>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</si>
  <si>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</si>
  <si>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</si>
  <si>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</si>
  <si>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</si>
  <si>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</si>
  <si>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gesamt</t>
  </si>
  <si>
    <t>© Copyright - all rights reserved Patricia Löwenpapst Abenteuer Steuer e.U.</t>
  </si>
  <si>
    <t xml:space="preserve">geplante Zahlungseingänge </t>
  </si>
  <si>
    <t>Steuerplan &amp; Sozialversicherung  2021</t>
  </si>
  <si>
    <t>Gewinn?</t>
  </si>
  <si>
    <t>und</t>
  </si>
  <si>
    <t xml:space="preserve">geplante Kosten gesamt </t>
  </si>
  <si>
    <t xml:space="preserve">abzüglich Abschreibung </t>
  </si>
  <si>
    <t xml:space="preserve">DEIN Gewinn = Bemessungsgrundlage </t>
  </si>
  <si>
    <t>abzüglich Umsatzsteuer</t>
  </si>
  <si>
    <t>zuzüglich Vorsteuer</t>
  </si>
  <si>
    <t>Sozialversicherung:</t>
  </si>
  <si>
    <t>Rücklage Sozialversicherung:</t>
  </si>
  <si>
    <t>nur ausfüllen, wenn du keine Ausnahme wegen geringen Einkünften beantragt hast (Kleinstunternehmer) + unter den Grenzen bist!</t>
  </si>
  <si>
    <t xml:space="preserve">bereits bezahlte Sozialversicherung </t>
  </si>
  <si>
    <t>Einkommensteuer:</t>
  </si>
  <si>
    <t>Vorauszahlungen Einkommensteuer</t>
  </si>
  <si>
    <t>Rücklage Einkommensteuer:</t>
  </si>
  <si>
    <t>DEIN persönlicher Einkommensteuersatz *</t>
  </si>
  <si>
    <t>Bemessungsgrundlage Sozialversicherung</t>
  </si>
  <si>
    <t>Sozialversicherung (ganz grob gesagt 30%)</t>
  </si>
  <si>
    <t>Gewinn</t>
  </si>
  <si>
    <t>Stand Sept. 2020</t>
  </si>
  <si>
    <t>NICHT AUSFÜLLEN!</t>
  </si>
  <si>
    <t xml:space="preserve">Das ergibt eine Einkommensteuer iHv. </t>
  </si>
  <si>
    <t>***</t>
  </si>
  <si>
    <t>Das entspricht einen Durchschnittssteuersatz iHv.</t>
  </si>
  <si>
    <r>
      <t xml:space="preserve">über 1.000.000€ - </t>
    </r>
    <r>
      <rPr>
        <b/>
        <sz val="11"/>
        <color theme="0"/>
        <rFont val="American Typewriter"/>
        <family val="1"/>
      </rPr>
      <t>55%</t>
    </r>
  </si>
  <si>
    <r>
      <t xml:space="preserve">90.000€ bis 1.000.000€ - </t>
    </r>
    <r>
      <rPr>
        <b/>
        <sz val="11"/>
        <color theme="1"/>
        <rFont val="American Typewriter"/>
        <family val="1"/>
      </rPr>
      <t>50%</t>
    </r>
  </si>
  <si>
    <t>Dein Einkommen** beträgt:</t>
  </si>
  <si>
    <r>
      <t>60.000€ bis 90.000€ -</t>
    </r>
    <r>
      <rPr>
        <b/>
        <sz val="11"/>
        <color theme="1"/>
        <rFont val="American Typewriter"/>
        <family val="1"/>
      </rPr>
      <t xml:space="preserve"> 48%</t>
    </r>
  </si>
  <si>
    <r>
      <t xml:space="preserve">31.000€ bis 60.000€ - </t>
    </r>
    <r>
      <rPr>
        <b/>
        <sz val="11"/>
        <color theme="0"/>
        <rFont val="American Typewriter"/>
        <family val="1"/>
      </rPr>
      <t>42%</t>
    </r>
  </si>
  <si>
    <r>
      <t xml:space="preserve">18.000€ bis 31.000€ - </t>
    </r>
    <r>
      <rPr>
        <b/>
        <sz val="11"/>
        <color theme="1"/>
        <rFont val="American Typewriter"/>
        <family val="1"/>
      </rPr>
      <t>35%</t>
    </r>
  </si>
  <si>
    <r>
      <t xml:space="preserve">11.000€ bis 18.000€ - </t>
    </r>
    <r>
      <rPr>
        <b/>
        <sz val="11"/>
        <color theme="1"/>
        <rFont val="American Typewriter"/>
        <family val="1"/>
      </rPr>
      <t>20%</t>
    </r>
  </si>
  <si>
    <r>
      <t>0€ bis 11.000€ -</t>
    </r>
    <r>
      <rPr>
        <b/>
        <sz val="11"/>
        <color theme="1"/>
        <rFont val="American Typewriter"/>
        <family val="1"/>
      </rPr>
      <t xml:space="preserve"> 0%</t>
    </r>
  </si>
  <si>
    <t>**</t>
  </si>
  <si>
    <t>hier trägst du dein steuerpflichtiges Einkommen ein -sprich der Gesamtbetrag aller Einkünfte abzüglich Sonderausgaben und außergewöhnlichen Belastungen</t>
  </si>
  <si>
    <t>(Steuerabsetzbeträge kürzen dann die errechnete Einkommensteuer selbst)</t>
  </si>
  <si>
    <t>lass dich von dieser langen Formel nicht abschrecken - glaub mir du kannst es auch berechnen, vielleicht nur etwas langsamer ;-)</t>
  </si>
  <si>
    <t xml:space="preserve">z.B.: </t>
  </si>
  <si>
    <t>dein Einkommen beträgt 40.000</t>
  </si>
  <si>
    <t>0 - 11.000</t>
  </si>
  <si>
    <t>x 0%</t>
  </si>
  <si>
    <t xml:space="preserve">11.000 - 18.000  </t>
  </si>
  <si>
    <t>x 25%</t>
  </si>
  <si>
    <t>18.000 - 31.000</t>
  </si>
  <si>
    <t>x 35%</t>
  </si>
  <si>
    <t>31.000 - 40.000</t>
  </si>
  <si>
    <t>x 42%</t>
  </si>
  <si>
    <t>gesamte Einkommensteuer f. 40.000</t>
  </si>
  <si>
    <t>Einkommensteuerrechner 2021</t>
  </si>
  <si>
    <t>&gt; Aber Achtung behalte die Grenze im Auge (2021: Gewinn= 5710,32€ + Umsatz = 35.000€)</t>
  </si>
  <si>
    <t>Achtung: wenn du vollversichert bist in der SV, zahlst du jedenfalls die Mindestbeiträge!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</si>
</sst>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4" tint="-0.499984740745262"/>
      <name val="American Typewriter"/>
      <family val="1"/>
    </font>
    <font>
      <sz val="14"/>
      <color theme="1"/>
      <name val="Calibri"/>
      <family val="2"/>
      <scheme val="minor"/>
    </font>
    <font>
      <sz val="11"/>
      <color theme="4" tint="-0.499984740745262"/>
      <name val="Homemade Apple"/>
    </font>
    <font>
      <sz val="11"/>
      <color theme="4" tint="-0.499984740745262"/>
      <name val="MS Reference Sans Serif"/>
      <family val="2"/>
    </font>
    <font>
      <sz val="11"/>
      <color theme="1"/>
      <name val="MS Reference Sans Serif"/>
      <family val="2"/>
    </font>
    <font>
      <b/>
      <sz val="18"/>
      <color theme="4" tint="-0.499984740745262"/>
      <name val="MS Reference Sans Serif"/>
      <family val="2"/>
    </font>
    <font>
      <sz val="14"/>
      <color theme="4" tint="-0.499984740745262"/>
      <name val="MS Reference Sans Serif"/>
      <family val="2"/>
    </font>
    <font>
      <sz val="14"/>
      <color theme="1"/>
      <name val="MS Reference Sans Serif"/>
      <family val="2"/>
    </font>
    <font>
      <b/>
      <sz val="11"/>
      <color theme="4" tint="-0.499984740745262"/>
      <name val="MS Reference Sans Serif"/>
      <family val="2"/>
    </font>
    <font>
      <b/>
      <sz val="14"/>
      <color theme="0"/>
      <name val="MS Reference Sans Serif"/>
      <family val="2"/>
    </font>
    <font>
      <sz val="14"/>
      <color theme="4" tint="-0.499984740745262"/>
      <name val="Homemade Apple"/>
    </font>
    <font>
      <sz val="14"/>
      <color theme="0"/>
      <name val="Homemade Apple"/>
    </font>
    <font>
      <b/>
      <sz val="11"/>
      <color theme="4" tint="-0.499984740745262"/>
      <name val="Homemade Apple"/>
    </font>
    <font>
      <i/>
      <sz val="16"/>
      <color theme="4" tint="-0.499984740745262"/>
      <name val="Calibri"/>
      <family val="2"/>
    </font>
    <font>
      <b/>
      <sz val="26"/>
      <color theme="4" tint="-0.499984740745262"/>
      <name val="MS Reference Sans Serif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Homemade Apple"/>
    </font>
    <font>
      <sz val="10"/>
      <color theme="1"/>
      <name val="American Typewriter"/>
      <family val="1"/>
    </font>
    <font>
      <b/>
      <sz val="18"/>
      <color theme="3" tint="-0.249977111117893"/>
      <name val="American Typewriter"/>
      <family val="1"/>
    </font>
    <font>
      <b/>
      <sz val="11"/>
      <color theme="1"/>
      <name val="American Typewriter"/>
      <family val="1"/>
    </font>
    <font>
      <sz val="11"/>
      <color theme="1"/>
      <name val="American Typewriter"/>
      <family val="1"/>
    </font>
    <font>
      <sz val="11"/>
      <color theme="0"/>
      <name val="American Typewriter"/>
      <family val="1"/>
    </font>
    <font>
      <b/>
      <sz val="11"/>
      <color theme="0"/>
      <name val="American Typewriter"/>
      <family val="1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456586"/>
        <bgColor indexed="64"/>
      </patternFill>
    </fill>
    <fill>
      <patternFill patternType="solid">
        <fgColor rgb="FF86AAC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19AC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3468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/>
    <xf numFmtId="4" fontId="4" fillId="0" borderId="15" xfId="0" applyNumberFormat="1" applyFont="1" applyBorder="1"/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3" fillId="0" borderId="0" xfId="0" applyFont="1"/>
    <xf numFmtId="0" fontId="11" fillId="0" borderId="0" xfId="0" applyFont="1"/>
    <xf numFmtId="0" fontId="12" fillId="3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14" fillId="0" borderId="0" xfId="0" applyFont="1"/>
    <xf numFmtId="0" fontId="4" fillId="0" borderId="8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9" fontId="4" fillId="2" borderId="9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3" fontId="20" fillId="0" borderId="18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10" fontId="20" fillId="0" borderId="18" xfId="2" applyNumberFormat="1" applyFont="1" applyBorder="1" applyAlignment="1">
      <alignment horizontal="right" vertical="center"/>
    </xf>
    <xf numFmtId="0" fontId="22" fillId="5" borderId="0" xfId="0" applyFont="1" applyFill="1" applyAlignment="1">
      <alignment horizontal="center" vertical="center"/>
    </xf>
    <xf numFmtId="43" fontId="20" fillId="0" borderId="18" xfId="1" applyFont="1" applyBorder="1" applyAlignment="1">
      <alignment vertical="center"/>
    </xf>
    <xf numFmtId="2" fontId="0" fillId="0" borderId="0" xfId="0" applyNumberFormat="1"/>
    <xf numFmtId="0" fontId="21" fillId="0" borderId="0" xfId="0" applyFont="1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18" fillId="0" borderId="0" xfId="1" applyFont="1"/>
    <xf numFmtId="43" fontId="18" fillId="0" borderId="0" xfId="0" applyNumberFormat="1" applyFont="1"/>
    <xf numFmtId="43" fontId="0" fillId="0" borderId="0" xfId="1" applyFont="1"/>
    <xf numFmtId="43" fontId="0" fillId="0" borderId="20" xfId="1" applyFont="1" applyBorder="1"/>
    <xf numFmtId="9" fontId="0" fillId="0" borderId="0" xfId="2" applyFont="1"/>
    <xf numFmtId="9" fontId="4" fillId="1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21" fillId="6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86AAC8"/>
      <color rgb="FF8BCBE6"/>
      <color rgb="FF456586"/>
      <color rgb="FF5D7E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823912</xdr:colOff>
      <xdr:row>10</xdr:row>
      <xdr:rowOff>19051</xdr:rowOff>
    </xdr:from>
    <xdr:to>
      <xdr:col>1</xdr:col>
      <xdr:colOff>1104900</xdr:colOff>
      <xdr:row>10</xdr:row>
      <xdr:rowOff>366450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DB60366-C25C-4A1F-BFFE-1AD263922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3912" y="3924301"/>
          <a:ext cx="280988" cy="347399"/>
        </a:xfrm>
        <a:prstGeom prst="rect">
          <a:avLst/>
        </a:prstGeom>
      </xdr:spPr>
    </xdr:pic>
    <xdr:clientData/>
  </xdr:twoCellAnchor>
  <xdr:twoCellAnchor editAs="oneCell">
    <xdr:from>
      <xdr:col>0</xdr:col>
      <xdr:colOff>321469</xdr:colOff>
      <xdr:row>0</xdr:row>
      <xdr:rowOff>83344</xdr:rowOff>
    </xdr:from>
    <xdr:to>
      <xdr:col>1</xdr:col>
      <xdr:colOff>216694</xdr:colOff>
      <xdr:row>3</xdr:row>
      <xdr:rowOff>229394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562181-EE0B-478A-A2E3-68599B5E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83344"/>
          <a:ext cx="3705225" cy="1324769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6</xdr:row>
      <xdr:rowOff>210789</xdr:rowOff>
    </xdr:from>
    <xdr:to>
      <xdr:col>1</xdr:col>
      <xdr:colOff>1381125</xdr:colOff>
      <xdr:row>8</xdr:row>
      <xdr:rowOff>233592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16F331E-5908-4A7B-949B-77B92AA3C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2553939"/>
          <a:ext cx="590550" cy="803853"/>
        </a:xfrm>
        <a:prstGeom prst="rect">
          <a:avLst/>
        </a:prstGeom>
      </xdr:spPr>
    </xdr:pic>
    <xdr:clientData/>
  </xdr:twoCellAnchor>
  <xdr:twoCellAnchor editAs="oneCell">
    <xdr:from>
      <xdr:col>1</xdr:col>
      <xdr:colOff>828562</xdr:colOff>
      <xdr:row>31</xdr:row>
      <xdr:rowOff>28575</xdr:rowOff>
    </xdr:from>
    <xdr:to>
      <xdr:col>1</xdr:col>
      <xdr:colOff>1123950</xdr:colOff>
      <xdr:row>31</xdr:row>
      <xdr:rowOff>371951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57513D23-2DA2-4834-9991-E9CC5D729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562" y="9010650"/>
          <a:ext cx="295388" cy="343376"/>
        </a:xfrm>
        <a:prstGeom prst="rect">
          <a:avLst/>
        </a:prstGeom>
      </xdr:spPr>
    </xdr:pic>
    <xdr:clientData/>
  </xdr:twoCellAnchor>
  <xdr:twoCellAnchor editAs="oneCell">
    <xdr:from>
      <xdr:col>1</xdr:col>
      <xdr:colOff>807113</xdr:colOff>
      <xdr:row>22</xdr:row>
      <xdr:rowOff>38100</xdr:rowOff>
    </xdr:from>
    <xdr:to>
      <xdr:col>1</xdr:col>
      <xdr:colOff>1068931</xdr:colOff>
      <xdr:row>22</xdr:row>
      <xdr:rowOff>354938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AEDDC97B-98F1-4361-A065-3DF9DE6EA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113" y="9020175"/>
          <a:ext cx="261818" cy="316838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3</xdr:row>
      <xdr:rowOff>371476</xdr:rowOff>
    </xdr:from>
    <xdr:to>
      <xdr:col>6</xdr:col>
      <xdr:colOff>1005741</xdr:colOff>
      <xdr:row>6</xdr:row>
      <xdr:rowOff>266700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35806EEA-F39F-4834-A56E-43A55DDEB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3375" y="1543051"/>
          <a:ext cx="834291" cy="1066799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11</xdr:row>
      <xdr:rowOff>9525</xdr:rowOff>
    </xdr:from>
    <xdr:to>
      <xdr:col>1</xdr:col>
      <xdr:colOff>694402</xdr:colOff>
      <xdr:row>11</xdr:row>
      <xdr:rowOff>338154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8C8D147A-411C-455C-8C1E-1CD7968EB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4305300"/>
          <a:ext cx="265777" cy="328629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1219180</xdr:colOff>
      <xdr:row>11</xdr:row>
      <xdr:rowOff>19031</xdr:rowOff>
    </xdr:from>
    <xdr:to>
      <xdr:col>1</xdr:col>
      <xdr:colOff>1485918</xdr:colOff>
      <xdr:row>11</xdr:row>
      <xdr:rowOff>348849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2F87349E-3E69-466B-A350-0C37069B7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180" y="4314806"/>
          <a:ext cx="266738" cy="329818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12</xdr:row>
      <xdr:rowOff>0</xdr:rowOff>
    </xdr:from>
    <xdr:to>
      <xdr:col>1</xdr:col>
      <xdr:colOff>1107338</xdr:colOff>
      <xdr:row>12</xdr:row>
      <xdr:rowOff>341298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8E29E0F3-2F3C-4990-A33D-901134F5F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4705350"/>
          <a:ext cx="269138" cy="341298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838201</xdr:colOff>
      <xdr:row>12</xdr:row>
      <xdr:rowOff>19050</xdr:rowOff>
    </xdr:from>
    <xdr:to>
      <xdr:col>1</xdr:col>
      <xdr:colOff>1114425</xdr:colOff>
      <xdr:row>12</xdr:row>
      <xdr:rowOff>343313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4C8B0E60-C2CB-44BF-A7A4-F65AD833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5095875"/>
          <a:ext cx="276224" cy="324263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828675</xdr:colOff>
      <xdr:row>13</xdr:row>
      <xdr:rowOff>28575</xdr:rowOff>
    </xdr:from>
    <xdr:to>
      <xdr:col>1</xdr:col>
      <xdr:colOff>1098110</xdr:colOff>
      <xdr:row>13</xdr:row>
      <xdr:rowOff>364406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BAFBCBA5-6D8B-4955-9B56-DD706EF09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495925"/>
          <a:ext cx="269435" cy="335831"/>
        </a:xfrm>
        <a:prstGeom prst="rect">
          <a:avLst/>
        </a:prstGeom>
      </xdr:spPr>
    </xdr:pic>
    <xdr:clientData/>
  </xdr:twoCellAnchor>
  <xdr:twoCellAnchor editAs="oneCell">
    <xdr:from>
      <xdr:col>1</xdr:col>
      <xdr:colOff>838183</xdr:colOff>
      <xdr:row>14</xdr:row>
      <xdr:rowOff>35700</xdr:rowOff>
    </xdr:from>
    <xdr:to>
      <xdr:col>1</xdr:col>
      <xdr:colOff>1116883</xdr:colOff>
      <xdr:row>14</xdr:row>
      <xdr:rowOff>384324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5AA8E529-6468-42BF-AAA5-2B040E5A1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183" y="5893575"/>
          <a:ext cx="278700" cy="348624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847725</xdr:colOff>
      <xdr:row>28</xdr:row>
      <xdr:rowOff>39340</xdr:rowOff>
    </xdr:from>
    <xdr:to>
      <xdr:col>1</xdr:col>
      <xdr:colOff>1084730</xdr:colOff>
      <xdr:row>28</xdr:row>
      <xdr:rowOff>361950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CAB999D3-0E67-406D-A7DA-A16499379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1364565"/>
          <a:ext cx="237005" cy="322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1132592</xdr:colOff>
      <xdr:row>14</xdr:row>
      <xdr:rowOff>40029</xdr:rowOff>
    </xdr:from>
    <xdr:to>
      <xdr:col>1</xdr:col>
      <xdr:colOff>1411292</xdr:colOff>
      <xdr:row>14</xdr:row>
      <xdr:rowOff>388653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B4645C28-2F7F-4DAF-B470-99A8419E7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2592" y="5495256"/>
          <a:ext cx="278700" cy="34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234951</xdr:colOff>
      <xdr:row>0</xdr:row>
      <xdr:rowOff>171450</xdr:rowOff>
    </xdr:from>
    <xdr:to>
      <xdr:col>1</xdr:col>
      <xdr:colOff>1243953</xdr:colOff>
      <xdr:row>4</xdr:row>
      <xdr:rowOff>292100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A5341EE-DCC6-43E1-A87F-7826D2073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1" y="171450"/>
          <a:ext cx="1771002" cy="987425"/>
        </a:xfrm>
        <a:prstGeom prst="rect">
          <a:avLst/>
        </a:prstGeom>
      </xdr:spPr>
    </xdr:pic>
    <xdr:clientData/>
  </xdr:twoCellAnchor>
  <xdr:twoCellAnchor editAs="oneCell">
    <xdr:from>
      <xdr:col>3</xdr:col>
      <xdr:colOff>485668</xdr:colOff>
      <xdr:row>7</xdr:row>
      <xdr:rowOff>171191</xdr:rowOff>
    </xdr:from>
    <xdr:to>
      <xdr:col>5</xdr:col>
      <xdr:colOff>377910</xdr:colOff>
      <xdr:row>9</xdr:row>
      <xdr:rowOff>212714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F2AC971-14A4-4C7A-8E85-D87F3A0B8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463983">
          <a:off x="3733693" y="2295266"/>
          <a:ext cx="2025842" cy="1003548"/>
        </a:xfrm>
        <a:prstGeom prst="rect">
          <a:avLst/>
        </a:prstGeom>
      </xdr:spPr>
    </xdr:pic>
    <xdr:clientData/>
  </xdr:twoCellAnchor>
  <xdr:twoCellAnchor editAs="oneCell">
    <xdr:from>
      <xdr:col>2</xdr:col>
      <xdr:colOff>882651</xdr:colOff>
      <xdr:row>6</xdr:row>
      <xdr:rowOff>158751</xdr:rowOff>
    </xdr:from>
    <xdr:to>
      <xdr:col>2</xdr:col>
      <xdr:colOff>1052181</xdr:colOff>
      <xdr:row>6</xdr:row>
      <xdr:rowOff>336551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099C99E-36E3-4483-8193-C45BB69E3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3876" y="1778001"/>
          <a:ext cx="169530" cy="177800"/>
        </a:xfrm>
        <a:prstGeom prst="rect">
          <a:avLst/>
        </a:prstGeom>
      </xdr:spPr>
    </xdr:pic>
    <xdr:clientData/>
  </xdr:twoCellAnchor>
  <xdr:twoCellAnchor editAs="oneCell">
    <xdr:from>
      <xdr:col>2</xdr:col>
      <xdr:colOff>876301</xdr:colOff>
      <xdr:row>5</xdr:row>
      <xdr:rowOff>168276</xdr:rowOff>
    </xdr:from>
    <xdr:to>
      <xdr:col>2</xdr:col>
      <xdr:colOff>1045831</xdr:colOff>
      <xdr:row>5</xdr:row>
      <xdr:rowOff>346076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F6A2AE8-FC09-404E-8DE4-D08677A71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6" y="1339851"/>
          <a:ext cx="169530" cy="17780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1190624</xdr:colOff>
      <xdr:row>7</xdr:row>
      <xdr:rowOff>436563</xdr:rowOff>
    </xdr:from>
    <xdr:to>
      <xdr:col>2</xdr:col>
      <xdr:colOff>365124</xdr:colOff>
      <xdr:row>9</xdr:row>
      <xdr:rowOff>370778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9B23DA1-25D5-498C-867F-387F5A64E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560638"/>
          <a:ext cx="593725" cy="896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/Desktop/Meine%20Zahlen_Patri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/Desktop/Meine%20Zahlen_&#220;berblick_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blick"/>
      <sheetName val="Basisdaten"/>
      <sheetName val="Jahresziel"/>
      <sheetName val="1_2020"/>
      <sheetName val="2_2020"/>
      <sheetName val="4_2020"/>
      <sheetName val="3_2020"/>
      <sheetName val="5_2020"/>
      <sheetName val="6_2020"/>
      <sheetName val="7_2020 "/>
      <sheetName val="8_2020 "/>
      <sheetName val="9_2020 "/>
      <sheetName val="10_2020"/>
      <sheetName val="11_2020"/>
      <sheetName val="12_2020"/>
      <sheetName val="MEIN Cash"/>
      <sheetName val="MEIN Gewinn"/>
      <sheetName val="Geldverteilung "/>
      <sheetName val="Liquidität"/>
      <sheetName val="Einkommensteuer"/>
      <sheetName val="Tabelle1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D1" t="str">
            <v>Ausgaben:</v>
          </cell>
        </row>
        <row r="2">
          <cell r="D2" t="str">
            <v>Anschaffung über 800€</v>
          </cell>
        </row>
        <row r="3">
          <cell r="D3" t="str">
            <v>Bewirtung</v>
          </cell>
        </row>
        <row r="4">
          <cell r="D4" t="str">
            <v xml:space="preserve">bezogene Leistungen </v>
          </cell>
        </row>
        <row r="5">
          <cell r="D5" t="str">
            <v>Büromaterial</v>
          </cell>
        </row>
        <row r="6">
          <cell r="D6" t="str">
            <v>EDV</v>
          </cell>
        </row>
        <row r="7">
          <cell r="D7" t="str">
            <v>Fortbildung, Fachliteratur</v>
          </cell>
        </row>
        <row r="8">
          <cell r="B8" t="str">
            <v>NEIN - ich bin Kleinstunternehmer</v>
          </cell>
          <cell r="D8" t="str">
            <v>Gebühren, Beiträge</v>
          </cell>
        </row>
        <row r="9">
          <cell r="B9" t="str">
            <v>JA - ich bin vollversichert</v>
          </cell>
          <cell r="D9" t="str">
            <v>geringwert. Wirtschaftsgüter (unter 800€)</v>
          </cell>
        </row>
        <row r="10">
          <cell r="D10" t="str">
            <v>Hilfsstoffe, Verpackung</v>
          </cell>
        </row>
        <row r="11">
          <cell r="D11" t="str">
            <v xml:space="preserve">Instandhaltungen </v>
          </cell>
        </row>
        <row r="12">
          <cell r="B12" t="str">
            <v>Umsatzsteuersätze</v>
          </cell>
          <cell r="D12" t="str">
            <v>KFZ-Kosten</v>
          </cell>
        </row>
        <row r="13">
          <cell r="B13">
            <v>0.2</v>
          </cell>
          <cell r="D13" t="str">
            <v>Leasing</v>
          </cell>
        </row>
        <row r="14">
          <cell r="B14">
            <v>0.1</v>
          </cell>
          <cell r="D14" t="str">
            <v>Mietaufwand</v>
          </cell>
        </row>
        <row r="15">
          <cell r="B15">
            <v>0.05</v>
          </cell>
          <cell r="D15" t="str">
            <v>Personal inkl. Lohnnebenkosten</v>
          </cell>
        </row>
        <row r="16">
          <cell r="B16">
            <v>0</v>
          </cell>
          <cell r="D16" t="str">
            <v>Porto</v>
          </cell>
        </row>
        <row r="17">
          <cell r="D17" t="str">
            <v>Privatentnahme</v>
          </cell>
        </row>
        <row r="18">
          <cell r="D18" t="str">
            <v>Provisionen</v>
          </cell>
        </row>
        <row r="19">
          <cell r="D19" t="str">
            <v>Reisespesen</v>
          </cell>
        </row>
        <row r="20">
          <cell r="D20" t="str">
            <v>sonstige</v>
          </cell>
        </row>
        <row r="21">
          <cell r="D21" t="str">
            <v>Sozialversicherung</v>
          </cell>
        </row>
        <row r="22">
          <cell r="D22" t="str">
            <v>Telefon, Internet</v>
          </cell>
        </row>
        <row r="23">
          <cell r="D23" t="str">
            <v>Versicherung</v>
          </cell>
        </row>
        <row r="24">
          <cell r="D24" t="str">
            <v>Waren</v>
          </cell>
        </row>
        <row r="25">
          <cell r="D25" t="str">
            <v>Werbeaufwand</v>
          </cell>
        </row>
        <row r="26">
          <cell r="D26" t="str">
            <v>Umsatzsteuer</v>
          </cell>
        </row>
        <row r="27">
          <cell r="D27" t="str">
            <v>Einkommensteuer</v>
          </cell>
        </row>
        <row r="28">
          <cell r="D28" t="str">
            <v>Zinsen, Spesen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blick"/>
      <sheetName val="Basisdaten"/>
      <sheetName val="Jahresziel"/>
      <sheetName val="1_2020"/>
      <sheetName val="2_2020"/>
      <sheetName val="3_2020"/>
      <sheetName val="4_2020"/>
      <sheetName val="5_2020"/>
      <sheetName val="6_2020"/>
      <sheetName val="7_2020 "/>
      <sheetName val="8_2020 "/>
      <sheetName val="9_2020 "/>
      <sheetName val="10_2020"/>
      <sheetName val="11_2020"/>
      <sheetName val="12_2020"/>
      <sheetName val="MEIN Cash"/>
      <sheetName val="MEIN Gewinn"/>
      <sheetName val="Geldverteilung "/>
      <sheetName val="Liquidität"/>
      <sheetName val="Einkommensteuer"/>
      <sheetName val="Dropdown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>
        <row r="1">
          <cell r="D1" t="str">
            <v>Ausgaben:</v>
          </cell>
        </row>
        <row r="2">
          <cell r="D2" t="str">
            <v>Anschaffung über 800€</v>
          </cell>
        </row>
        <row r="3">
          <cell r="D3" t="str">
            <v>Bewirtung</v>
          </cell>
        </row>
        <row r="4">
          <cell r="D4" t="str">
            <v xml:space="preserve">bezogene Leistungen </v>
          </cell>
        </row>
        <row r="5">
          <cell r="D5" t="str">
            <v>Büromaterial</v>
          </cell>
        </row>
        <row r="6">
          <cell r="D6" t="str">
            <v>EDV</v>
          </cell>
        </row>
        <row r="7">
          <cell r="D7" t="str">
            <v>Fortbildung, Fachliteratur</v>
          </cell>
        </row>
        <row r="8">
          <cell r="B8" t="str">
            <v>NEIN - ich bin Kleinstunternehmer</v>
          </cell>
          <cell r="D8" t="str">
            <v>Gebühren, Beiträge</v>
          </cell>
        </row>
        <row r="9">
          <cell r="B9" t="str">
            <v>JA - ich bin vollversichert</v>
          </cell>
          <cell r="D9" t="str">
            <v>geringwert. Wirtschaftsgüter (unter 800€)</v>
          </cell>
        </row>
        <row r="10">
          <cell r="D10" t="str">
            <v>Hilfsstoffe, Verpackung</v>
          </cell>
        </row>
        <row r="11">
          <cell r="D11" t="str">
            <v xml:space="preserve">Instandhaltungen </v>
          </cell>
        </row>
        <row r="12">
          <cell r="B12" t="str">
            <v>Umsatzsteuersätze</v>
          </cell>
          <cell r="D12" t="str">
            <v>KFZ-Kosten</v>
          </cell>
        </row>
        <row r="13">
          <cell r="B13">
            <v>0.2</v>
          </cell>
          <cell r="D13" t="str">
            <v>Leasing</v>
          </cell>
        </row>
        <row r="14">
          <cell r="B14">
            <v>0.1</v>
          </cell>
          <cell r="D14" t="str">
            <v>Mietaufwand</v>
          </cell>
        </row>
        <row r="15">
          <cell r="B15">
            <v>0.05</v>
          </cell>
          <cell r="D15" t="str">
            <v>Personal inkl. Lohnnebenkosten</v>
          </cell>
        </row>
        <row r="16">
          <cell r="B16">
            <v>0</v>
          </cell>
          <cell r="D16" t="str">
            <v>Porto</v>
          </cell>
        </row>
        <row r="17">
          <cell r="D17" t="str">
            <v>Privatentnahme</v>
          </cell>
        </row>
        <row r="18">
          <cell r="D18" t="str">
            <v>Provisionen</v>
          </cell>
        </row>
        <row r="19">
          <cell r="D19" t="str">
            <v>Reisespesen</v>
          </cell>
        </row>
        <row r="20">
          <cell r="D20" t="str">
            <v>sonstige</v>
          </cell>
        </row>
        <row r="21">
          <cell r="D21" t="str">
            <v>Sozialversicherung</v>
          </cell>
        </row>
        <row r="22">
          <cell r="D22" t="str">
            <v>Telefon, Internet</v>
          </cell>
        </row>
        <row r="23">
          <cell r="D23" t="str">
            <v>Versicherung</v>
          </cell>
        </row>
        <row r="24">
          <cell r="D24" t="str">
            <v>Waren</v>
          </cell>
        </row>
        <row r="25">
          <cell r="D25" t="str">
            <v>Werbeaufwand</v>
          </cell>
        </row>
        <row r="26">
          <cell r="D26" t="str">
            <v>Umsatzsteuer</v>
          </cell>
        </row>
        <row r="27">
          <cell r="D27" t="str">
            <v>Einkommensteuer</v>
          </cell>
        </row>
        <row r="28">
          <cell r="D28" t="str">
            <v>Zinsen, Spesen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7AF4-2043-49AA-868B-72D29245495A}">
  <sheetPr>
    <pageSetUpPr fitToPage="1"/>
  </sheetPr>
  <dimension ref="A1:Q51"/>
  <sheetViews>
    <sheetView tabSelected="1" topLeftCell="A22" zoomScale="90" zoomScaleNormal="90" workbookViewId="0">
      <selection activeCell="C32" sqref="C32"/>
    </sheetView>
  </sheetViews>
  <sheetFormatPr baseColWidth="10" defaultRowHeight="27.75" x14ac:dyDescent="0.9"/>
  <cols>
    <col min="1" max="1" width="57.140625" style="4" customWidth="1"/>
    <col min="2" max="2" width="28.7109375" style="22" customWidth="1"/>
    <col min="3" max="11" width="22" style="4" customWidth="1"/>
    <col min="12" max="15" width="22" style="5" customWidth="1"/>
  </cols>
  <sheetData>
    <row r="1" spans="1:15" ht="30.75" customHeight="1" x14ac:dyDescent="0.9"/>
    <row r="2" spans="1:15" ht="30.75" customHeight="1" x14ac:dyDescent="0.9"/>
    <row r="3" spans="1:15" ht="30.75" customHeight="1" x14ac:dyDescent="0.25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30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30.75" customHeight="1" x14ac:dyDescent="0.9">
      <c r="F5" s="6"/>
    </row>
    <row r="6" spans="1:15" ht="30.75" customHeight="1" x14ac:dyDescent="0.9">
      <c r="F6" s="6"/>
    </row>
    <row r="7" spans="1:15" ht="30.75" customHeight="1" x14ac:dyDescent="0.9">
      <c r="F7" s="6"/>
    </row>
    <row r="8" spans="1:15" ht="30.75" customHeight="1" x14ac:dyDescent="0.9">
      <c r="E8" s="7"/>
    </row>
    <row r="9" spans="1:15" s="2" customFormat="1" ht="30.75" customHeight="1" thickBot="1" x14ac:dyDescent="1.2">
      <c r="A9" s="7"/>
      <c r="B9" s="23"/>
      <c r="C9" s="7"/>
      <c r="D9" s="7"/>
      <c r="E9" s="7"/>
      <c r="F9" s="8"/>
      <c r="G9" s="7"/>
      <c r="H9" s="7"/>
      <c r="I9" s="7"/>
      <c r="J9" s="7"/>
      <c r="K9" s="7"/>
      <c r="L9" s="9"/>
      <c r="M9" s="9"/>
      <c r="N9" s="9"/>
      <c r="O9" s="9"/>
    </row>
    <row r="10" spans="1:15" s="2" customFormat="1" ht="30.75" customHeight="1" thickBot="1" x14ac:dyDescent="0.35">
      <c r="A10" s="16" t="s">
        <v>16</v>
      </c>
      <c r="B10" s="24"/>
      <c r="C10" s="14" t="s">
        <v>0</v>
      </c>
      <c r="D10" s="14" t="s">
        <v>1</v>
      </c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 t="s">
        <v>11</v>
      </c>
      <c r="O10" s="15" t="s">
        <v>12</v>
      </c>
    </row>
    <row r="11" spans="1:15" s="2" customFormat="1" ht="30.75" customHeight="1" x14ac:dyDescent="0.3">
      <c r="A11" s="28" t="s">
        <v>14</v>
      </c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1">
        <f>SUM(C11:N11)</f>
        <v>0</v>
      </c>
    </row>
    <row r="12" spans="1:15" s="2" customFormat="1" ht="30.75" customHeight="1" x14ac:dyDescent="0.3">
      <c r="A12" s="37" t="s">
        <v>18</v>
      </c>
      <c r="B12" s="38" t="s">
        <v>17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ref="O12:O15" si="0">SUM(C12:N12)</f>
        <v>0</v>
      </c>
    </row>
    <row r="13" spans="1:15" s="2" customFormat="1" ht="30.75" customHeight="1" x14ac:dyDescent="0.3">
      <c r="A13" s="37" t="s">
        <v>19</v>
      </c>
      <c r="B13" s="3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0</v>
      </c>
    </row>
    <row r="14" spans="1:15" s="2" customFormat="1" ht="30.75" customHeight="1" x14ac:dyDescent="0.3">
      <c r="A14" s="37" t="s">
        <v>21</v>
      </c>
      <c r="B14" s="3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0</v>
      </c>
    </row>
    <row r="15" spans="1:15" s="2" customFormat="1" ht="30.75" customHeight="1" x14ac:dyDescent="0.3">
      <c r="A15" s="37" t="s">
        <v>22</v>
      </c>
      <c r="B15" s="3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</row>
    <row r="16" spans="1:15" ht="30.75" customHeight="1" thickBot="1" x14ac:dyDescent="0.3">
      <c r="A16" s="27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1">
        <f t="shared" ref="O16" si="1">SUM(C16:N16)</f>
        <v>0</v>
      </c>
    </row>
    <row r="17" spans="1:16" s="1" customFormat="1" ht="30.75" customHeight="1" thickBot="1" x14ac:dyDescent="0.3">
      <c r="A17" s="17" t="s">
        <v>20</v>
      </c>
      <c r="B17" s="25"/>
      <c r="C17" s="18">
        <f>C11-C12-C13-C14+C15</f>
        <v>0</v>
      </c>
      <c r="D17" s="18">
        <f t="shared" ref="D17:N17" si="2">D11-D12-D13-D14+D15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9">
        <f>SUM(C17:N17)</f>
        <v>0</v>
      </c>
    </row>
    <row r="18" spans="1:16" s="1" customFormat="1" ht="30.75" customHeight="1" x14ac:dyDescent="0.25">
      <c r="A18" s="10"/>
      <c r="B18" s="26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0"/>
      <c r="N18" s="10"/>
      <c r="O18" s="10"/>
    </row>
    <row r="19" spans="1:16" s="1" customFormat="1" ht="30.75" customHeight="1" thickBot="1" x14ac:dyDescent="0.3">
      <c r="A19" s="10"/>
      <c r="B19" s="26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0"/>
      <c r="N19" s="10"/>
      <c r="O19" s="10"/>
    </row>
    <row r="20" spans="1:16" s="1" customFormat="1" ht="30.75" customHeight="1" thickBot="1" x14ac:dyDescent="0.3">
      <c r="A20" s="16" t="s">
        <v>27</v>
      </c>
      <c r="B20" s="24"/>
      <c r="C20" s="14" t="s">
        <v>0</v>
      </c>
      <c r="D20" s="14" t="s">
        <v>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  <c r="J20" s="14" t="s">
        <v>7</v>
      </c>
      <c r="K20" s="14" t="s">
        <v>8</v>
      </c>
      <c r="L20" s="14" t="s">
        <v>9</v>
      </c>
      <c r="M20" s="14" t="s">
        <v>10</v>
      </c>
      <c r="N20" s="14" t="s">
        <v>11</v>
      </c>
      <c r="O20" s="15" t="s">
        <v>12</v>
      </c>
    </row>
    <row r="21" spans="1:16" s="1" customFormat="1" ht="30.75" customHeight="1" x14ac:dyDescent="0.25">
      <c r="A21" s="34" t="s">
        <v>30</v>
      </c>
      <c r="B21" s="68">
        <v>0.3</v>
      </c>
      <c r="C21" s="20">
        <f>C17*$B$21</f>
        <v>0</v>
      </c>
      <c r="D21" s="20">
        <f t="shared" ref="D21:N21" si="3">D17*$B$21</f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36">
        <f>SUM(C21:N21)</f>
        <v>0</v>
      </c>
    </row>
    <row r="22" spans="1:16" s="1" customFormat="1" ht="30.75" customHeight="1" thickBot="1" x14ac:dyDescent="0.3">
      <c r="A22" s="34" t="s">
        <v>28</v>
      </c>
      <c r="B22" s="40"/>
      <c r="C22" s="20"/>
      <c r="D22" s="20"/>
      <c r="E22" s="20"/>
      <c r="F22" s="20"/>
      <c r="G22" s="20"/>
      <c r="H22" s="20"/>
      <c r="I22" s="20"/>
      <c r="J22" s="20"/>
      <c r="K22" s="20"/>
      <c r="L22" s="35"/>
      <c r="M22" s="35"/>
      <c r="N22" s="35"/>
      <c r="O22" s="36">
        <f>SUM(C22:N22)</f>
        <v>0</v>
      </c>
    </row>
    <row r="23" spans="1:16" s="1" customFormat="1" ht="30.75" customHeight="1" thickBot="1" x14ac:dyDescent="0.3">
      <c r="A23" s="17" t="s">
        <v>29</v>
      </c>
      <c r="B23" s="25"/>
      <c r="C23" s="18">
        <f>C21-C22</f>
        <v>0</v>
      </c>
      <c r="D23" s="18">
        <f t="shared" ref="D23:N23" si="4">D21-D22</f>
        <v>0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9">
        <f>SUM(O21:O22)</f>
        <v>0</v>
      </c>
    </row>
    <row r="24" spans="1:16" s="1" customFormat="1" ht="30.75" customHeight="1" x14ac:dyDescent="0.25">
      <c r="A24" s="10"/>
      <c r="B24" s="26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0"/>
      <c r="N24" s="10"/>
      <c r="O24" s="10"/>
    </row>
    <row r="25" spans="1:16" s="1" customFormat="1" ht="30.75" customHeight="1" x14ac:dyDescent="0.25">
      <c r="A25" s="10"/>
      <c r="B25" s="26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0"/>
      <c r="N25" s="10"/>
      <c r="O25" s="10"/>
    </row>
    <row r="26" spans="1:16" s="1" customFormat="1" ht="30.75" customHeight="1" thickBot="1" x14ac:dyDescent="0.3">
      <c r="A26" s="39" t="s">
        <v>25</v>
      </c>
      <c r="C26" s="10"/>
      <c r="D26" s="10"/>
      <c r="E26" s="10"/>
      <c r="F26" s="10"/>
      <c r="G26" s="10"/>
      <c r="H26" s="70" t="s">
        <v>63</v>
      </c>
      <c r="I26" s="10"/>
      <c r="J26" s="10"/>
      <c r="K26" s="10"/>
      <c r="L26" s="11"/>
      <c r="M26" s="10"/>
      <c r="N26" s="10"/>
      <c r="O26" s="10"/>
    </row>
    <row r="27" spans="1:16" ht="30.75" customHeight="1" thickBot="1" x14ac:dyDescent="0.3">
      <c r="A27" s="16" t="s">
        <v>23</v>
      </c>
      <c r="B27" s="24"/>
      <c r="C27" s="14" t="s">
        <v>0</v>
      </c>
      <c r="D27" s="14" t="s">
        <v>1</v>
      </c>
      <c r="E27" s="14" t="s">
        <v>2</v>
      </c>
      <c r="F27" s="14" t="s">
        <v>3</v>
      </c>
      <c r="G27" s="14" t="s">
        <v>4</v>
      </c>
      <c r="H27" s="14" t="s">
        <v>5</v>
      </c>
      <c r="I27" s="14" t="s">
        <v>6</v>
      </c>
      <c r="J27" s="14" t="s">
        <v>7</v>
      </c>
      <c r="K27" s="14" t="s">
        <v>8</v>
      </c>
      <c r="L27" s="14" t="s">
        <v>9</v>
      </c>
      <c r="M27" s="14" t="s">
        <v>10</v>
      </c>
      <c r="N27" s="14" t="s">
        <v>11</v>
      </c>
      <c r="O27" s="15" t="s">
        <v>12</v>
      </c>
    </row>
    <row r="28" spans="1:16" ht="30.75" customHeight="1" x14ac:dyDescent="0.25">
      <c r="A28" s="41" t="s">
        <v>33</v>
      </c>
      <c r="B28" s="42"/>
      <c r="C28" s="43">
        <f>C17</f>
        <v>0</v>
      </c>
      <c r="D28" s="43">
        <f t="shared" ref="D28:N28" si="5">D17</f>
        <v>0</v>
      </c>
      <c r="E28" s="4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I28" s="43">
        <f t="shared" si="5"/>
        <v>0</v>
      </c>
      <c r="J28" s="43">
        <f t="shared" si="5"/>
        <v>0</v>
      </c>
      <c r="K28" s="43">
        <f t="shared" si="5"/>
        <v>0</v>
      </c>
      <c r="L28" s="43">
        <f t="shared" si="5"/>
        <v>0</v>
      </c>
      <c r="M28" s="43">
        <f t="shared" si="5"/>
        <v>0</v>
      </c>
      <c r="N28" s="43">
        <f t="shared" si="5"/>
        <v>0</v>
      </c>
      <c r="O28" s="44">
        <f>SUM(C28:N28)</f>
        <v>0</v>
      </c>
    </row>
    <row r="29" spans="1:16" ht="30.75" customHeight="1" x14ac:dyDescent="0.25">
      <c r="A29" s="34" t="s">
        <v>26</v>
      </c>
      <c r="B29" s="30"/>
      <c r="C29" s="20"/>
      <c r="D29" s="20"/>
      <c r="E29" s="20"/>
      <c r="F29" s="20"/>
      <c r="G29" s="20"/>
      <c r="H29" s="20"/>
      <c r="I29" s="20"/>
      <c r="J29" s="20"/>
      <c r="K29" s="20"/>
      <c r="L29" s="35"/>
      <c r="M29" s="35"/>
      <c r="N29" s="35"/>
      <c r="O29" s="36">
        <f>SUM(C29:N29)</f>
        <v>0</v>
      </c>
      <c r="P29" s="3"/>
    </row>
    <row r="30" spans="1:16" ht="30.75" customHeight="1" x14ac:dyDescent="0.25">
      <c r="A30" s="41" t="s">
        <v>31</v>
      </c>
      <c r="B30" s="42"/>
      <c r="C30" s="43">
        <f>C28+C29</f>
        <v>0</v>
      </c>
      <c r="D30" s="43">
        <f t="shared" ref="D30:N30" si="6">D28+D29</f>
        <v>0</v>
      </c>
      <c r="E30" s="43">
        <f t="shared" si="6"/>
        <v>0</v>
      </c>
      <c r="F30" s="43">
        <f t="shared" si="6"/>
        <v>0</v>
      </c>
      <c r="G30" s="43">
        <f t="shared" si="6"/>
        <v>0</v>
      </c>
      <c r="H30" s="43">
        <f t="shared" si="6"/>
        <v>0</v>
      </c>
      <c r="I30" s="43">
        <f t="shared" si="6"/>
        <v>0</v>
      </c>
      <c r="J30" s="43">
        <f t="shared" si="6"/>
        <v>0</v>
      </c>
      <c r="K30" s="43">
        <f t="shared" si="6"/>
        <v>0</v>
      </c>
      <c r="L30" s="43">
        <f t="shared" si="6"/>
        <v>0</v>
      </c>
      <c r="M30" s="43">
        <f t="shared" si="6"/>
        <v>0</v>
      </c>
      <c r="N30" s="43">
        <f t="shared" si="6"/>
        <v>0</v>
      </c>
      <c r="O30" s="44">
        <f t="shared" ref="O30:O31" si="7">SUM(C30:N30)</f>
        <v>0</v>
      </c>
    </row>
    <row r="31" spans="1:16" ht="30.75" customHeight="1" thickBot="1" x14ac:dyDescent="0.3">
      <c r="A31" s="45" t="s">
        <v>32</v>
      </c>
      <c r="B31" s="46">
        <v>0.3</v>
      </c>
      <c r="C31" s="47">
        <f>C30*$B$31</f>
        <v>0</v>
      </c>
      <c r="D31" s="47">
        <f t="shared" ref="D31:N31" si="8">D30*$B$31</f>
        <v>0</v>
      </c>
      <c r="E31" s="47">
        <f t="shared" si="8"/>
        <v>0</v>
      </c>
      <c r="F31" s="47">
        <f t="shared" si="8"/>
        <v>0</v>
      </c>
      <c r="G31" s="47">
        <f t="shared" si="8"/>
        <v>0</v>
      </c>
      <c r="H31" s="47">
        <f t="shared" si="8"/>
        <v>0</v>
      </c>
      <c r="I31" s="47">
        <f t="shared" si="8"/>
        <v>0</v>
      </c>
      <c r="J31" s="47">
        <f t="shared" si="8"/>
        <v>0</v>
      </c>
      <c r="K31" s="47">
        <f t="shared" si="8"/>
        <v>0</v>
      </c>
      <c r="L31" s="47">
        <f t="shared" si="8"/>
        <v>0</v>
      </c>
      <c r="M31" s="47">
        <f t="shared" si="8"/>
        <v>0</v>
      </c>
      <c r="N31" s="47">
        <f t="shared" si="8"/>
        <v>0</v>
      </c>
      <c r="O31" s="44">
        <f t="shared" si="7"/>
        <v>0</v>
      </c>
    </row>
    <row r="32" spans="1:16" ht="30.75" customHeight="1" thickBot="1" x14ac:dyDescent="0.3">
      <c r="A32" s="17" t="s">
        <v>24</v>
      </c>
      <c r="B32" s="25"/>
      <c r="C32" s="18">
        <f>C31-C29</f>
        <v>0</v>
      </c>
      <c r="D32" s="18">
        <f t="shared" ref="D32:N32" si="9">D31-D29</f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  <c r="H32" s="18">
        <f t="shared" si="9"/>
        <v>0</v>
      </c>
      <c r="I32" s="18">
        <f t="shared" si="9"/>
        <v>0</v>
      </c>
      <c r="J32" s="18">
        <f t="shared" si="9"/>
        <v>0</v>
      </c>
      <c r="K32" s="18">
        <f t="shared" si="9"/>
        <v>0</v>
      </c>
      <c r="L32" s="18">
        <f t="shared" si="9"/>
        <v>0</v>
      </c>
      <c r="M32" s="18">
        <f t="shared" si="9"/>
        <v>0</v>
      </c>
      <c r="N32" s="18">
        <f t="shared" si="9"/>
        <v>0</v>
      </c>
      <c r="O32" s="19">
        <f>SUM(C32:N32)</f>
        <v>0</v>
      </c>
    </row>
    <row r="33" spans="1:17" ht="30.75" customHeight="1" x14ac:dyDescent="0.25">
      <c r="A33" s="10"/>
      <c r="B33" s="26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1"/>
      <c r="O33" s="11"/>
    </row>
    <row r="34" spans="1:17" ht="30.75" customHeight="1" x14ac:dyDescent="0.25">
      <c r="A34" s="10"/>
      <c r="B34" s="26"/>
      <c r="C34" s="69" t="s">
        <v>64</v>
      </c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</row>
    <row r="35" spans="1:17" ht="30.75" customHeight="1" x14ac:dyDescent="0.25">
      <c r="A35" s="10"/>
      <c r="B35" s="26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</row>
    <row r="36" spans="1:17" ht="30.75" customHeight="1" x14ac:dyDescent="0.25">
      <c r="A36" s="10"/>
      <c r="B36" s="26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</row>
    <row r="37" spans="1:17" ht="30.75" customHeight="1" x14ac:dyDescent="0.9"/>
    <row r="38" spans="1:17" hidden="1" x14ac:dyDescent="0.9">
      <c r="C38" s="12"/>
    </row>
    <row r="39" spans="1:17" s="1" customFormat="1" hidden="1" x14ac:dyDescent="0.9">
      <c r="A39" s="4"/>
      <c r="B39" s="22"/>
      <c r="C39" s="12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  <c r="O39" s="5"/>
      <c r="P39"/>
      <c r="Q39"/>
    </row>
    <row r="40" spans="1:17" s="1" customFormat="1" hidden="1" x14ac:dyDescent="0.9">
      <c r="A40" s="4"/>
      <c r="B40" s="22"/>
      <c r="C40" s="12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  <c r="O40" s="5"/>
      <c r="P40"/>
      <c r="Q40"/>
    </row>
    <row r="41" spans="1:17" s="1" customFormat="1" hidden="1" x14ac:dyDescent="0.9">
      <c r="A41" s="4"/>
      <c r="B41" s="22"/>
      <c r="C41" s="12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  <c r="O41" s="5"/>
      <c r="P41"/>
      <c r="Q41"/>
    </row>
    <row r="42" spans="1:17" s="1" customFormat="1" hidden="1" x14ac:dyDescent="0.9">
      <c r="A42" s="4"/>
      <c r="B42" s="22"/>
      <c r="C42" s="12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/>
      <c r="Q42"/>
    </row>
    <row r="43" spans="1:17" s="1" customFormat="1" hidden="1" x14ac:dyDescent="0.9">
      <c r="A43" s="4"/>
      <c r="B43" s="22"/>
      <c r="C43" s="12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/>
      <c r="Q43"/>
    </row>
    <row r="44" spans="1:17" s="1" customFormat="1" hidden="1" x14ac:dyDescent="0.9">
      <c r="A44" s="4"/>
      <c r="B44" s="22"/>
      <c r="C44" s="12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/>
      <c r="Q44"/>
    </row>
    <row r="45" spans="1:17" s="1" customFormat="1" hidden="1" x14ac:dyDescent="0.9">
      <c r="A45" s="4"/>
      <c r="B45" s="22"/>
      <c r="C45" s="12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/>
      <c r="Q45"/>
    </row>
    <row r="46" spans="1:17" s="1" customFormat="1" hidden="1" x14ac:dyDescent="0.9">
      <c r="A46" s="4"/>
      <c r="B46" s="22"/>
      <c r="C46" s="12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/>
      <c r="Q46"/>
    </row>
    <row r="47" spans="1:17" s="1" customFormat="1" hidden="1" x14ac:dyDescent="0.9">
      <c r="A47" s="4"/>
      <c r="B47" s="22"/>
      <c r="C47" s="12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/>
      <c r="Q47"/>
    </row>
    <row r="48" spans="1:17" s="1" customFormat="1" ht="28.5" hidden="1" thickBot="1" x14ac:dyDescent="0.95">
      <c r="A48" s="4"/>
      <c r="B48" s="22"/>
      <c r="C48" s="13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/>
      <c r="Q48"/>
    </row>
    <row r="49" spans="1:17" s="1" customFormat="1" hidden="1" x14ac:dyDescent="0.9">
      <c r="A49" s="4"/>
      <c r="B49" s="22"/>
      <c r="C49" s="12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/>
      <c r="Q49"/>
    </row>
    <row r="50" spans="1:17" s="1" customFormat="1" ht="29.25" x14ac:dyDescent="0.9">
      <c r="A50" s="33" t="s">
        <v>13</v>
      </c>
      <c r="B50" s="22"/>
      <c r="C50" s="12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/>
      <c r="Q50"/>
    </row>
    <row r="51" spans="1:17" s="1" customFormat="1" x14ac:dyDescent="0.9">
      <c r="A51" s="4"/>
      <c r="B51" s="22"/>
      <c r="C51" s="12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/>
      <c r="Q51"/>
    </row>
  </sheetData>
  <mergeCells count="1">
    <mergeCell ref="A3:O4"/>
  </mergeCells>
  <pageMargins left="0.7" right="0.7" top="0.78740157499999996" bottom="0.78740157499999996" header="0.3" footer="0.3"/>
  <pageSetup paperSize="9" scale="36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417B-340F-4AB3-B5CE-EAA0509F2F43}">
  <sheetPr>
    <tabColor rgb="FF76ABE6"/>
    <pageSetUpPr fitToPage="1"/>
  </sheetPr>
  <dimension ref="A2:Q36"/>
  <sheetViews>
    <sheetView zoomScale="110" zoomScaleNormal="110" workbookViewId="0">
      <selection activeCell="H7" sqref="H7"/>
    </sheetView>
  </sheetViews>
  <sheetFormatPr baseColWidth="10" defaultRowHeight="15" x14ac:dyDescent="0.25"/>
  <cols>
    <col min="2" max="2" width="21.28515625" customWidth="1"/>
    <col min="3" max="7" width="16" customWidth="1"/>
    <col min="8" max="8" width="25.28515625" customWidth="1"/>
    <col min="9" max="9" width="14.85546875" customWidth="1"/>
    <col min="11" max="11" width="12.85546875" bestFit="1" customWidth="1"/>
  </cols>
  <sheetData>
    <row r="2" spans="1:17" x14ac:dyDescent="0.25">
      <c r="H2" s="48" t="s">
        <v>34</v>
      </c>
    </row>
    <row r="4" spans="1:17" ht="23.25" x14ac:dyDescent="0.35">
      <c r="D4" s="49" t="s">
        <v>62</v>
      </c>
    </row>
    <row r="5" spans="1:17" ht="24" thickBot="1" x14ac:dyDescent="0.4">
      <c r="D5" s="49"/>
      <c r="H5" s="50" t="s">
        <v>35</v>
      </c>
    </row>
    <row r="6" spans="1:17" ht="35.450000000000003" customHeight="1" thickBot="1" x14ac:dyDescent="0.3">
      <c r="D6" s="51" t="s">
        <v>36</v>
      </c>
      <c r="G6" s="52"/>
      <c r="H6" s="53">
        <f>IF(C11&lt;=I15,0,IF(C11&lt;=I14,(C11-I15)*20%,IF(C11&lt;=I13,(C11-I14)*35%+E30,IF(C11&lt;=I12,(C11-I13)*42%+E30+E31,IF(C11&lt;=I11,(C11-I12)*48%+E30+E31+E32,IF(C11&lt;=I10,(C11-I11)*50%+E30+E31+E32+E33,IF(C11&gt;=I10,(C11-I10)*55%+E30+E31+E32+E33+E34,"-")))))))</f>
        <v>16380</v>
      </c>
      <c r="I6" s="54" t="s">
        <v>37</v>
      </c>
      <c r="K6" s="55"/>
    </row>
    <row r="7" spans="1:17" ht="39.950000000000003" customHeight="1" thickBot="1" x14ac:dyDescent="0.3">
      <c r="B7" s="52"/>
      <c r="C7" s="52"/>
      <c r="D7" s="51" t="s">
        <v>38</v>
      </c>
      <c r="G7" s="52"/>
      <c r="H7" s="56">
        <f>H6/C11</f>
        <v>0.29781818181818182</v>
      </c>
    </row>
    <row r="8" spans="1:17" ht="39.950000000000003" customHeight="1" x14ac:dyDescent="0.25">
      <c r="B8" s="52"/>
      <c r="C8" s="52"/>
      <c r="D8" s="52"/>
      <c r="E8" s="52"/>
      <c r="F8" s="52"/>
      <c r="G8" s="52"/>
      <c r="H8" s="52"/>
    </row>
    <row r="9" spans="1:17" ht="36.6" customHeight="1" x14ac:dyDescent="0.25">
      <c r="B9" s="52"/>
      <c r="C9" s="52"/>
      <c r="D9" s="52"/>
      <c r="E9" s="52"/>
      <c r="F9" s="52"/>
      <c r="G9" s="52"/>
      <c r="H9" s="57" t="s">
        <v>39</v>
      </c>
      <c r="I9" s="3"/>
    </row>
    <row r="10" spans="1:17" ht="36.6" customHeight="1" thickBot="1" x14ac:dyDescent="0.3">
      <c r="B10" s="52"/>
      <c r="C10" s="52"/>
      <c r="D10" s="52"/>
      <c r="E10" s="52"/>
      <c r="F10" s="52"/>
      <c r="G10" s="72" t="s">
        <v>40</v>
      </c>
      <c r="H10" s="72"/>
      <c r="I10" s="3">
        <v>1000000</v>
      </c>
    </row>
    <row r="11" spans="1:17" ht="36.6" customHeight="1" thickBot="1" x14ac:dyDescent="0.3">
      <c r="A11" s="73" t="s">
        <v>41</v>
      </c>
      <c r="B11" s="74"/>
      <c r="C11" s="58">
        <v>55000</v>
      </c>
      <c r="D11" s="52"/>
      <c r="E11" s="52"/>
      <c r="F11" s="75" t="s">
        <v>42</v>
      </c>
      <c r="G11" s="75"/>
      <c r="H11" s="75"/>
      <c r="I11" s="3">
        <v>90000</v>
      </c>
    </row>
    <row r="12" spans="1:17" ht="36.6" customHeight="1" x14ac:dyDescent="0.25">
      <c r="B12" s="52"/>
      <c r="C12" s="52"/>
      <c r="D12" s="52"/>
      <c r="E12" s="76" t="s">
        <v>43</v>
      </c>
      <c r="F12" s="76"/>
      <c r="G12" s="76"/>
      <c r="H12" s="76"/>
      <c r="I12" s="3">
        <v>60000</v>
      </c>
      <c r="N12" s="59"/>
    </row>
    <row r="13" spans="1:17" ht="36.6" customHeight="1" x14ac:dyDescent="0.25">
      <c r="B13" s="52"/>
      <c r="C13" s="52"/>
      <c r="D13" s="77" t="s">
        <v>44</v>
      </c>
      <c r="E13" s="77"/>
      <c r="F13" s="77"/>
      <c r="G13" s="77"/>
      <c r="H13" s="77"/>
      <c r="I13" s="3">
        <v>31000</v>
      </c>
    </row>
    <row r="14" spans="1:17" ht="36.6" customHeight="1" x14ac:dyDescent="0.25">
      <c r="B14" s="52"/>
      <c r="C14" s="78" t="s">
        <v>45</v>
      </c>
      <c r="D14" s="78"/>
      <c r="E14" s="78"/>
      <c r="F14" s="78"/>
      <c r="G14" s="78"/>
      <c r="H14" s="78"/>
      <c r="I14" s="3">
        <v>18000</v>
      </c>
      <c r="N14" s="59"/>
      <c r="Q14">
        <f>200*0.7</f>
        <v>140</v>
      </c>
    </row>
    <row r="15" spans="1:17" ht="36.6" customHeight="1" x14ac:dyDescent="0.25">
      <c r="B15" s="72" t="s">
        <v>46</v>
      </c>
      <c r="C15" s="72"/>
      <c r="D15" s="72"/>
      <c r="E15" s="72"/>
      <c r="F15" s="72"/>
      <c r="G15" s="72"/>
      <c r="H15" s="72"/>
      <c r="I15" s="3">
        <v>11000</v>
      </c>
    </row>
    <row r="16" spans="1:17" ht="36.6" customHeight="1" x14ac:dyDescent="0.25">
      <c r="B16" s="60"/>
      <c r="C16" s="60"/>
      <c r="D16" s="60"/>
      <c r="E16" s="60"/>
      <c r="F16" s="60"/>
      <c r="G16" s="60"/>
      <c r="H16" s="60"/>
    </row>
    <row r="17" spans="1:8" ht="24.95" customHeight="1" x14ac:dyDescent="0.25">
      <c r="A17" s="61"/>
      <c r="B17" s="48"/>
      <c r="C17" s="48"/>
      <c r="D17" s="60"/>
      <c r="E17" s="60"/>
      <c r="F17" s="60"/>
      <c r="G17" s="60"/>
      <c r="H17" s="60"/>
    </row>
    <row r="18" spans="1:8" ht="24.95" customHeight="1" x14ac:dyDescent="0.25">
      <c r="A18" s="62" t="s">
        <v>47</v>
      </c>
      <c r="B18" s="48" t="s">
        <v>48</v>
      </c>
    </row>
    <row r="19" spans="1:8" ht="24.95" customHeight="1" x14ac:dyDescent="0.25">
      <c r="A19" s="62"/>
      <c r="B19" s="48" t="s">
        <v>49</v>
      </c>
    </row>
    <row r="20" spans="1:8" ht="24.95" customHeight="1" x14ac:dyDescent="0.25">
      <c r="A20" s="62" t="s">
        <v>37</v>
      </c>
      <c r="B20" s="48" t="s">
        <v>50</v>
      </c>
    </row>
    <row r="21" spans="1:8" ht="24.95" customHeight="1" x14ac:dyDescent="0.25">
      <c r="B21" s="48" t="s">
        <v>51</v>
      </c>
      <c r="C21" s="48" t="s">
        <v>52</v>
      </c>
      <c r="D21" s="48"/>
      <c r="E21" s="48"/>
    </row>
    <row r="22" spans="1:8" ht="24.95" customHeight="1" x14ac:dyDescent="0.25">
      <c r="C22" s="48" t="s">
        <v>53</v>
      </c>
      <c r="D22" s="63">
        <v>11000</v>
      </c>
      <c r="E22" s="48" t="s">
        <v>54</v>
      </c>
      <c r="F22" s="48">
        <f>11000*0%</f>
        <v>0</v>
      </c>
    </row>
    <row r="23" spans="1:8" ht="24.95" customHeight="1" x14ac:dyDescent="0.25">
      <c r="C23" s="48" t="s">
        <v>55</v>
      </c>
      <c r="D23" s="63">
        <v>7000</v>
      </c>
      <c r="E23" s="48" t="s">
        <v>56</v>
      </c>
      <c r="F23" s="64">
        <f>D23*25%</f>
        <v>1750</v>
      </c>
    </row>
    <row r="24" spans="1:8" ht="24.95" customHeight="1" x14ac:dyDescent="0.25">
      <c r="C24" s="48" t="s">
        <v>57</v>
      </c>
      <c r="D24" s="63">
        <v>13000</v>
      </c>
      <c r="E24" s="48" t="s">
        <v>58</v>
      </c>
      <c r="F24" s="65">
        <f>D24*35%</f>
        <v>4550</v>
      </c>
    </row>
    <row r="25" spans="1:8" ht="24.95" customHeight="1" x14ac:dyDescent="0.25">
      <c r="C25" s="48" t="s">
        <v>59</v>
      </c>
      <c r="D25" s="63">
        <v>9000</v>
      </c>
      <c r="E25" s="48" t="s">
        <v>60</v>
      </c>
      <c r="F25" s="65">
        <f>D25*42%</f>
        <v>3780</v>
      </c>
    </row>
    <row r="26" spans="1:8" ht="24.95" customHeight="1" x14ac:dyDescent="0.25">
      <c r="C26" s="48" t="s">
        <v>61</v>
      </c>
      <c r="D26" s="63"/>
      <c r="E26" s="48"/>
      <c r="F26" s="66">
        <f>SUM(F22:F25)</f>
        <v>10080</v>
      </c>
    </row>
    <row r="27" spans="1:8" ht="24.95" customHeight="1" x14ac:dyDescent="0.25">
      <c r="C27" s="48"/>
      <c r="D27" s="48"/>
      <c r="E27" s="48"/>
      <c r="F27" s="65"/>
    </row>
    <row r="28" spans="1:8" ht="28.5" hidden="1" customHeight="1" x14ac:dyDescent="0.25"/>
    <row r="29" spans="1:8" ht="24.95" hidden="1" customHeight="1" x14ac:dyDescent="0.25">
      <c r="B29" s="65">
        <v>0</v>
      </c>
      <c r="C29" s="65">
        <v>11000</v>
      </c>
      <c r="D29" s="67">
        <v>0</v>
      </c>
      <c r="E29">
        <v>0</v>
      </c>
    </row>
    <row r="30" spans="1:8" ht="24.95" hidden="1" customHeight="1" x14ac:dyDescent="0.25">
      <c r="B30" s="65">
        <v>11000</v>
      </c>
      <c r="C30" s="65">
        <v>18000</v>
      </c>
      <c r="D30" s="67">
        <v>0.25</v>
      </c>
      <c r="E30">
        <f>(C30-B30)*D30</f>
        <v>1750</v>
      </c>
    </row>
    <row r="31" spans="1:8" ht="24.95" hidden="1" customHeight="1" x14ac:dyDescent="0.25">
      <c r="B31" s="65">
        <v>18000</v>
      </c>
      <c r="C31" s="65">
        <v>31000</v>
      </c>
      <c r="D31" s="67">
        <v>0.35</v>
      </c>
      <c r="E31">
        <f t="shared" ref="E31:E34" si="0">(C31-B31)*D31</f>
        <v>4550</v>
      </c>
    </row>
    <row r="32" spans="1:8" ht="24.95" hidden="1" customHeight="1" x14ac:dyDescent="0.25">
      <c r="B32" s="65">
        <v>31000</v>
      </c>
      <c r="C32" s="65">
        <v>60000</v>
      </c>
      <c r="D32" s="67">
        <v>0.42</v>
      </c>
      <c r="E32">
        <f t="shared" si="0"/>
        <v>12180</v>
      </c>
    </row>
    <row r="33" spans="2:5" ht="24.95" hidden="1" customHeight="1" x14ac:dyDescent="0.25">
      <c r="B33" s="65">
        <v>60000</v>
      </c>
      <c r="C33" s="65">
        <v>90000</v>
      </c>
      <c r="D33" s="67">
        <v>0.48</v>
      </c>
      <c r="E33">
        <f t="shared" si="0"/>
        <v>14400</v>
      </c>
    </row>
    <row r="34" spans="2:5" ht="24.95" hidden="1" customHeight="1" x14ac:dyDescent="0.25">
      <c r="B34" s="65">
        <v>90000</v>
      </c>
      <c r="C34" s="65">
        <v>1000000</v>
      </c>
      <c r="D34" s="67">
        <v>0.5</v>
      </c>
      <c r="E34">
        <f t="shared" si="0"/>
        <v>455000</v>
      </c>
    </row>
    <row r="35" spans="2:5" ht="24.95" hidden="1" customHeight="1" x14ac:dyDescent="0.25">
      <c r="B35" s="65">
        <v>1000000</v>
      </c>
      <c r="C35" s="65"/>
      <c r="D35" s="67">
        <v>0.55000000000000004</v>
      </c>
    </row>
    <row r="36" spans="2:5" ht="24.95" customHeight="1" x14ac:dyDescent="0.25"/>
  </sheetData>
  <protectedRanges>
    <protectedRange algorithmName="SHA-512" hashValue="tsd3zoQ77qzcjXoPMKcfy5J7XMQF0hdAijzQTpp8noNtRWBls2fE2tGJ5x3JuQeejWH5uZEzG24oxUl/Bq3nQw==" saltValue="v6PWL6JSVGsWagQyziZGPw==" spinCount="100000" sqref="H6:H7" name="Bereich1"/>
  </protectedRanges>
  <mergeCells count="7">
    <mergeCell ref="B15:H15"/>
    <mergeCell ref="G10:H10"/>
    <mergeCell ref="A11:B11"/>
    <mergeCell ref="F11:H11"/>
    <mergeCell ref="E12:H12"/>
    <mergeCell ref="D13:H13"/>
    <mergeCell ref="C14:H14"/>
  </mergeCells>
  <pageMargins left="0.25" right="0.25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Liquidität</vt:lpstr>
      <vt:lpstr>Einkommensteuer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patri</cp:lastModifiedBy>
  <cp:lastPrinted>2021-01-02T14:55:02Z</cp:lastPrinted>
  <dcterms:created xsi:type="dcterms:W3CDTF">2021-01-02T14:14:42Z</dcterms:created>
  <dcterms:modified xsi:type="dcterms:W3CDTF">2021-01-10T10:17:41Z</dcterms:modified>
</cp:coreProperties>
</file>